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6180" yWindow="1020" windowWidth="19440" windowHeight="10050"/>
  </bookViews>
  <sheets>
    <sheet name="Лист1" sheetId="1" r:id="rId1"/>
    <sheet name="XLR_NoRangeSheet" sheetId="2" state="veryHidden" r:id="rId2"/>
  </sheets>
  <definedNames>
    <definedName name="Query1">Лист1!$A$7:$AC$16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Лист1!$A$21:$O$21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L35" i="1" l="1"/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7" i="1"/>
  <c r="M36" i="1" l="1"/>
  <c r="M35" i="1"/>
  <c r="C48" i="1"/>
  <c r="C47" i="1"/>
  <c r="B5" i="2" l="1"/>
</calcChain>
</file>

<file path=xl/sharedStrings.xml><?xml version="1.0" encoding="utf-8"?>
<sst xmlns="http://schemas.openxmlformats.org/spreadsheetml/2006/main" count="194" uniqueCount="133">
  <si>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</si>
  <si>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</si>
  <si>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</si>
  <si>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</si>
  <si>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</si>
  <si>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</si>
  <si>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</si>
  <si>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</si>
  <si>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</si>
  <si>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</si>
  <si>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</si>
  <si>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</si>
  <si>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</si>
  <si>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</si>
  <si>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Наименование товара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</si>
  <si>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</si>
  <si>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</si>
  <si>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</si>
  <si>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</si>
  <si>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</si>
  <si>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</si>
  <si>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</si>
  <si>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</si>
  <si>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 xml:space="preserve">Срок службы </t>
  </si>
  <si>
    <t>4.2, Developer  (build 122-D7)</t>
  </si>
  <si>
    <t>Query2</t>
  </si>
  <si>
    <t>Республика Башкортостан</t>
  </si>
  <si>
    <t>Поставка конверторов для ТВ сигнала</t>
  </si>
  <si>
    <t>, тел. , эл.почта:</t>
  </si>
  <si>
    <t/>
  </si>
  <si>
    <t>31.08.2014</t>
  </si>
  <si>
    <t>Гулиев Тимур Абрекович</t>
  </si>
  <si>
    <t>(347)251-71-23</t>
  </si>
  <si>
    <t>Отдел радио и телевидения (ОРиТ)</t>
  </si>
  <si>
    <t>Приложение 1.1</t>
  </si>
  <si>
    <t>шт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</si>
  <si>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</si>
  <si>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Место доставки</t>
  </si>
  <si>
    <t xml:space="preserve">                               </t>
  </si>
  <si>
    <t>КЛЕМНИК ЗАЗЕМЛЯЮЩИЙ 5ММ</t>
  </si>
  <si>
    <t>АТТЕНЮАТОР РЕГУЛИРУЕМЫЙ</t>
  </si>
  <si>
    <t>Поставка ЗИП для ГС КТВ</t>
  </si>
  <si>
    <t>Номенклатура</t>
  </si>
  <si>
    <t>38694</t>
  </si>
  <si>
    <t>КОМБАЙНЕР ПАССИВНЫЙ 8 ВХОДОВ PCB 190 90470 01</t>
  </si>
  <si>
    <t>39305</t>
  </si>
  <si>
    <t>МОДУЛЯТОР МТ-30А</t>
  </si>
  <si>
    <t>38917</t>
  </si>
  <si>
    <t>ПРИЕМНИК ПРОФЕССИОНАЛЬНЫЙ DCH-5100P-43S2 DVB-S2 MPEG-2/4 SD/HD</t>
  </si>
  <si>
    <t>39538</t>
  </si>
  <si>
    <t>ПРИЕМНИК СПУТНИКОВЫЙ PBI DCH-4000P-42S2 DVB-S2 MPEG-2 SD,ASI И IP ВХ, 2CI С MSD,MUX,ASI,SDI,КОМПОЗИТ</t>
  </si>
  <si>
    <t>30886</t>
  </si>
  <si>
    <t>УДЛИНИТЕЛЬ СЕТЕВОЙ 5М</t>
  </si>
  <si>
    <t>ГОСТ Р 51539-99</t>
  </si>
  <si>
    <t>40164</t>
  </si>
  <si>
    <t>СТРИППЕР KABIFIX FK28 ДЛЯ УДАЛЕНИЯ ВНЕШНИЙ ОБОЛОЧКИ КАБЕЛЯ</t>
  </si>
  <si>
    <t>Стриппер Kabifix FK-28 предназначен для удаления внешней полимерной оболочки кабеля диаметром от 6 до 28 мм. Может использоваться также для резки пластиковых труб диаметром 6 - 25 мм. Конструкция стриппера обеспечивает поперечную, продольную и спиральную  резку оболочки.</t>
  </si>
  <si>
    <t>41857</t>
  </si>
  <si>
    <t>41858</t>
  </si>
  <si>
    <t>41859</t>
  </si>
  <si>
    <t>ДЕМОДУЛЯТОР TV-ДЕМОДУЛЯТОР CDB 109 9250,02</t>
  </si>
  <si>
    <t>41862</t>
  </si>
  <si>
    <t>КОНТРОЛЛЕР ШИНЫ, БП-8А, 230В ВЕВ 200</t>
  </si>
  <si>
    <t>41864</t>
  </si>
  <si>
    <t>МОДУЛЬ САМ IRDETO</t>
  </si>
  <si>
    <t>41865</t>
  </si>
  <si>
    <t>МОДУЛЬ САМ VIACCESS</t>
  </si>
  <si>
    <t>41866</t>
  </si>
  <si>
    <t>МОДУЛЬ САМ VIDEOUARD</t>
  </si>
  <si>
    <t>41868</t>
  </si>
  <si>
    <t>ПЕРЕДАТЧИК ОПТИЧЕСКИЙ HARMONIC HLT7806R 1550 HM</t>
  </si>
  <si>
    <t>41872</t>
  </si>
  <si>
    <t>41873</t>
  </si>
  <si>
    <t>41874</t>
  </si>
  <si>
    <t>ИНСТРУМЕНТ ОБЖИМНОЙ RIBBER TOOL FOR CABLE SUPPORT</t>
  </si>
  <si>
    <t>41875</t>
  </si>
  <si>
    <t>ИНСТРУМЕНТ ОБЖИМНОЙ CABLE STRIPPER ROTARY</t>
  </si>
  <si>
    <t>41876</t>
  </si>
  <si>
    <t>КОНВЕРТЕР VGA DVI</t>
  </si>
  <si>
    <t>41877</t>
  </si>
  <si>
    <t>КОНВЕРТЕР VGA HDMI</t>
  </si>
  <si>
    <t>41878</t>
  </si>
  <si>
    <t>КОНВЕРТЕР DVI VGA</t>
  </si>
  <si>
    <t>41879</t>
  </si>
  <si>
    <t>КОНВЕРТЕР HDMI VGA</t>
  </si>
  <si>
    <t>41880</t>
  </si>
  <si>
    <t>КОНВЕРТЕР VGA RCA OR S-VIDEO</t>
  </si>
  <si>
    <t>41881</t>
  </si>
  <si>
    <t>КОНВЕРТЕР RCA OR S-VIDEO VGA</t>
  </si>
  <si>
    <t>41882</t>
  </si>
  <si>
    <t>ПЕРЕДАТЧИК И ПРИЕМНИК ВИДЕО СИГНАЛА VGA ПО ВИТОЙ ПАРЕ</t>
  </si>
  <si>
    <t>41910</t>
  </si>
  <si>
    <t>КОМПЛЕКС КОНТРОЛЬНО ИЗМЕРИТЕЛЬНЫЙ ЦИУ-003</t>
  </si>
  <si>
    <t>42039</t>
  </si>
  <si>
    <t>МОДУЛЬ УПРАВЛЕНИЯ МУЛЬТИПЛЕКСОРОМ ЗЕЛАКС ГМ-1-Л8У-ПМ</t>
  </si>
  <si>
    <t>42064</t>
  </si>
  <si>
    <t>ДЕМОДУЛЯТОР ДМТ-011</t>
  </si>
  <si>
    <t xml:space="preserve"> г. Уфа, ул. Каспийская, д.14</t>
  </si>
  <si>
    <t>CAM модуль Irdeto</t>
  </si>
  <si>
    <t>CAM модуль Viaccess</t>
  </si>
  <si>
    <t>CAM модуль Video Guard</t>
  </si>
  <si>
    <t>Комбайнер (сумматор) RF 8 входов пассивный</t>
  </si>
  <si>
    <t>PBI DCH-5100P-43S2 - профессиональный ресивер,  с входами DVB-S/S2 , ASI и TS/IP. Имеет MPEG-2/SD/HD , MPEG-4/H.264 декодер, мультидескремблер потока(в том числе BISS), фильтрацию сервисов и PID, выходы транспортных потоков ASI , SDI , HDMI, HD-SDI ,CVBS, YPbPr ,XLR, AES_EBU.</t>
  </si>
  <si>
    <t>PBI DCH-4000P-42S2 - профессиональный ресивер,  с входами DVB-S/S2 , ASI и TS/IP. Имеет MPEG-2/SD декодер, мультидескремблер потока, фильтрацию сервисов и PID, выходы транспортных потоков ASI , SDI , HDMI, CVBS, YPbPr ,XLR, AES_EBU.</t>
  </si>
  <si>
    <t>КОДЕР PBI DCH 3000 EC-40</t>
  </si>
  <si>
    <t xml:space="preserve">PBI DCH 3000 EC-40 профессиональный MPEG-2 кодер; аналоговый видео (PAL,NTSC и SECAM) и аудио входы, Вход SDI, 1 ASI Вход, ASI Выход, IP Выход. </t>
  </si>
  <si>
    <t>МОДУЛЯТОР АМА 299 9859,82 QAM,ASI ВХОД 47-862МГЦ 116 ДБМКВ 19</t>
  </si>
  <si>
    <t xml:space="preserve">QAM-модулятор AMA-299 Blankom предназначен для формирования цифрового QAM ТВ-пакета и подачи его в сеть кабельного телевидения. Устройство обеспечивает PSI/SI-обработку и PID-фильтрацию. </t>
  </si>
  <si>
    <t>TV-демодулятор</t>
  </si>
  <si>
    <t>Контроллер шины, БП-8А, 230В. Блок питания для модулей Blankom B-line.</t>
  </si>
  <si>
    <t>Оптический передатчик Harmonic HLT 7806R на 1550 нм c внешней модуляцией</t>
  </si>
  <si>
    <t xml:space="preserve">Наконечник кольцевой (под болт, винт) с изоляцией RV2-5 (100шт) применяются для оконцовки медных кабелей и проводов.
RV - кабельный наконечник(клемма) медный;2 - среднее сечение кабеля, на который расчитан наконечник (мм2);
 5- диаметр внутренней части кольца под болт, винт (мм).
</t>
  </si>
  <si>
    <t xml:space="preserve">Аттенюатор антенный (0-20 dB, 5-862 MHz) разъемы F-F, регулировка плавная, без дистанционного питания </t>
  </si>
  <si>
    <t xml:space="preserve">Резиновое приспособление для монтажа обжимных и компрессионных разъемов на коаксиальные кабели диаметром от 3 до 12 мм. </t>
  </si>
  <si>
    <t xml:space="preserve">Устройство для разделки коаксиальных кабелей типа RG6/59/58. Для установки разъемов типа ALM, UNIV, EPA. Item 98501010. Размеры разделки кабеля 2 x 6,3 mm 
</t>
  </si>
  <si>
    <t>Анализатор телевизионных сигналов с удаленным доступом предназначены для непрерывного мониторинга параметров сетей распределительных приемных систем телевидения.</t>
  </si>
  <si>
    <t>Для конвертирования видеосигналов, приходящих от видеокоммутатора и передачи их на оборудование, использующее интерфейс DVI.</t>
  </si>
  <si>
    <t>Для конвертирования видеосигналов, приходящих от видеокоммутатора и передачи их на оборудование, использующее интерфейс HDMI.</t>
  </si>
  <si>
    <t>Для конвертирования видеосигнала от устройств с интерфейсом DVI и подключения к видеокоммутатору для дальнейшего распределения.</t>
  </si>
  <si>
    <t>Для конвертирования видеосигнала от устройств с интерфейсом HDMI и подключения к видеокоммутатору для дальнейшего распределения.</t>
  </si>
  <si>
    <t>Для конвертирования видеосигналов, приходящих от видеокоммутатора и передачи их на видеотерминалы для дальнейшей передачи в видеоконференцию.</t>
  </si>
  <si>
    <t>Для конвертирования видеосигналов, приходящих от видеотерминала и передачи их на видеокоммутатор для дальнейшего распределения.</t>
  </si>
  <si>
    <t>Для передачи видеосигнала на расстояние до 100 метров по витой паре.</t>
  </si>
  <si>
    <t>Для удаленного управления гибким мультиплексором Зелакс (ГМ-1-Л2/8У-ПМ)</t>
  </si>
  <si>
    <t>МТ-30А используется для преобразования сигнала из низкой частоты в высокую как в дециметровом диапазоне, так и в метровом с 1 по 69 канал</t>
  </si>
  <si>
    <t>Демодуляторы преднязначены для выделения сигналов видео и звука из стандартного телевизионного канала. Демодулятор обеспечивает демодуляцию звука в стандартах D/K (6,5 МГц) и B/K (5,5 МГц) и видеосигнала в стандарте PAL и SECAM.</t>
  </si>
  <si>
    <t>Предельная сумма лота составляет:        1 361 916,41 руб. с НДС.</t>
  </si>
  <si>
    <t xml:space="preserve"> 3 кв. - сентябрь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</si>
  <si>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Сагитовна, Подгорная Резида Рифгатовна  т. 8-905-352-77-79</t>
  </si>
  <si>
    <t>Токтаев В.И. тел. 8/347/221-12-01</t>
  </si>
  <si>
    <t>Приложение 1</t>
  </si>
  <si>
    <t>не менее 10 лет</t>
  </si>
  <si>
    <t>ЛОТ 274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</si>
</sst>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quotePrefix="1"/>
    <xf numFmtId="49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4" fontId="0" fillId="0" borderId="0" xfId="0" applyNumberFormat="1" applyBorder="1" applyAlignment="1">
      <alignment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0" fontId="5" fillId="0" borderId="7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7" xfId="0" applyBorder="1" applyAlignment="1">
      <alignment horizontal="left" wrapText="1"/>
    </xf>
    <xf numFmtId="0" fontId="6" fillId="0" borderId="0" xfId="0" applyFont="1" applyAlignment="1">
      <alignment wrapText="1"/>
    </xf>
    <xf numFmtId="0" fontId="0" fillId="2" borderId="1" xfId="0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C48"/>
  <sheetViews>
    <sheetView tabSelected="1" zoomScale="70" zoomScaleNormal="70" workbookViewId="0">
      <selection activeCell="P6" sqref="P6"/>
    </sheetView>
  </sheetViews>
  <sheetFormatPr defaultRowHeight="15" x14ac:dyDescent="0.25"/>
  <cols>
    <col min="1" max="1" width="0.85546875" customWidth="1"/>
    <col min="2" max="2" width="8.42578125" style="14" customWidth="1"/>
    <col min="3" max="3" width="26.42578125" style="14" customWidth="1"/>
    <col min="4" max="4" width="28.7109375" style="14" customWidth="1"/>
    <col min="5" max="5" width="41" style="6" customWidth="1"/>
    <col min="6" max="6" width="9.140625" style="14"/>
    <col min="7" max="7" width="0" style="14" hidden="1" customWidth="1"/>
    <col min="8" max="8" width="9.140625" style="14"/>
    <col min="9" max="9" width="0" style="14" hidden="1" customWidth="1"/>
    <col min="10" max="10" width="9.140625" style="14"/>
    <col min="11" max="11" width="19.5703125" style="14" customWidth="1"/>
    <col min="12" max="12" width="16" style="14" customWidth="1"/>
    <col min="13" max="13" width="18.28515625" style="14" customWidth="1"/>
    <col min="14" max="14" width="18.7109375" style="14" customWidth="1"/>
    <col min="15" max="15" width="3.28515625" customWidth="1"/>
    <col min="25" max="28" width="9.140625" style="1"/>
  </cols>
  <sheetData>
    <row r="1" spans="1:29" x14ac:dyDescent="0.25">
      <c r="A1" s="14"/>
      <c r="N1" s="29" t="s">
        <v>130</v>
      </c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</row>
    <row r="2" spans="1:29" x14ac:dyDescent="0.25">
      <c r="A2" s="14"/>
      <c r="B2" s="50" t="s">
        <v>10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</row>
    <row r="3" spans="1:29" x14ac:dyDescent="0.25">
      <c r="A3" s="14"/>
      <c r="B3" s="14" t="s">
        <v>132</v>
      </c>
      <c r="C3" s="14" t="s">
        <v>41</v>
      </c>
      <c r="D3" s="32"/>
      <c r="E3" s="43"/>
      <c r="F3" s="14" t="s">
        <v>33</v>
      </c>
      <c r="N3" s="29"/>
      <c r="O3" s="17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</row>
    <row r="4" spans="1:29" s="2" customFormat="1" ht="15" customHeight="1" x14ac:dyDescent="0.25">
      <c r="A4" s="22"/>
      <c r="B4" s="36" t="s">
        <v>0</v>
      </c>
      <c r="C4" s="36" t="s">
        <v>42</v>
      </c>
      <c r="D4" s="36" t="s">
        <v>14</v>
      </c>
      <c r="E4" s="36" t="s">
        <v>1</v>
      </c>
      <c r="F4" s="36" t="s">
        <v>13</v>
      </c>
      <c r="G4" s="40"/>
      <c r="H4" s="41"/>
      <c r="I4" s="41"/>
      <c r="J4" s="42"/>
      <c r="K4" s="60" t="s">
        <v>19</v>
      </c>
      <c r="L4" s="62" t="s">
        <v>20</v>
      </c>
      <c r="M4" s="62" t="s">
        <v>22</v>
      </c>
      <c r="N4" s="64" t="s">
        <v>2</v>
      </c>
      <c r="O4" s="23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</row>
    <row r="5" spans="1:29" s="3" customFormat="1" ht="64.5" customHeight="1" x14ac:dyDescent="0.25">
      <c r="A5" s="24"/>
      <c r="B5" s="37"/>
      <c r="C5" s="37"/>
      <c r="D5" s="37"/>
      <c r="E5" s="37"/>
      <c r="F5" s="37"/>
      <c r="G5" s="21" t="s">
        <v>15</v>
      </c>
      <c r="H5" s="21" t="s">
        <v>16</v>
      </c>
      <c r="I5" s="21" t="s">
        <v>17</v>
      </c>
      <c r="J5" s="21" t="s">
        <v>18</v>
      </c>
      <c r="K5" s="61"/>
      <c r="L5" s="63"/>
      <c r="M5" s="63"/>
      <c r="N5" s="65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</row>
    <row r="6" spans="1:29" s="2" customFormat="1" x14ac:dyDescent="0.25">
      <c r="A6" s="22"/>
      <c r="B6" s="35">
        <v>1</v>
      </c>
      <c r="C6" s="35">
        <v>2</v>
      </c>
      <c r="D6" s="35">
        <v>3</v>
      </c>
      <c r="E6" s="44">
        <v>4</v>
      </c>
      <c r="F6" s="35">
        <v>5</v>
      </c>
      <c r="G6" s="35">
        <v>7</v>
      </c>
      <c r="H6" s="35">
        <v>8</v>
      </c>
      <c r="I6" s="35">
        <v>9</v>
      </c>
      <c r="J6" s="35">
        <v>10</v>
      </c>
      <c r="K6" s="35">
        <v>11</v>
      </c>
      <c r="L6" s="35">
        <v>12</v>
      </c>
      <c r="M6" s="35">
        <v>13</v>
      </c>
      <c r="N6" s="35">
        <v>14</v>
      </c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</row>
    <row r="7" spans="1:29" ht="30" x14ac:dyDescent="0.25">
      <c r="A7" s="14"/>
      <c r="B7" s="20">
        <v>1</v>
      </c>
      <c r="C7" s="20" t="s">
        <v>43</v>
      </c>
      <c r="D7" s="15" t="s">
        <v>44</v>
      </c>
      <c r="E7" s="38" t="s">
        <v>101</v>
      </c>
      <c r="F7" s="18" t="s">
        <v>35</v>
      </c>
      <c r="G7" s="33"/>
      <c r="H7" s="33">
        <v>2</v>
      </c>
      <c r="I7" s="33"/>
      <c r="J7" s="33">
        <v>2</v>
      </c>
      <c r="K7" s="19">
        <v>5800</v>
      </c>
      <c r="L7" s="19">
        <v>11600</v>
      </c>
      <c r="M7" s="19">
        <f>L7*1.18</f>
        <v>13688</v>
      </c>
      <c r="N7" s="15" t="s">
        <v>97</v>
      </c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</row>
    <row r="8" spans="1:29" ht="60" x14ac:dyDescent="0.25">
      <c r="A8" s="14"/>
      <c r="B8" s="20">
        <v>2</v>
      </c>
      <c r="C8" s="20" t="s">
        <v>45</v>
      </c>
      <c r="D8" s="15" t="s">
        <v>46</v>
      </c>
      <c r="E8" s="47" t="s">
        <v>124</v>
      </c>
      <c r="F8" s="18" t="s">
        <v>35</v>
      </c>
      <c r="G8" s="33"/>
      <c r="H8" s="33">
        <v>1</v>
      </c>
      <c r="I8" s="33"/>
      <c r="J8" s="33">
        <v>1</v>
      </c>
      <c r="K8" s="19">
        <v>3500</v>
      </c>
      <c r="L8" s="19">
        <v>3500</v>
      </c>
      <c r="M8" s="19">
        <f t="shared" ref="M8:M34" si="0">L8*1.18</f>
        <v>4130</v>
      </c>
      <c r="N8" s="15" t="s">
        <v>97</v>
      </c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</row>
    <row r="9" spans="1:29" s="1" customFormat="1" ht="120" x14ac:dyDescent="0.25">
      <c r="A9" s="14"/>
      <c r="B9" s="20">
        <v>3</v>
      </c>
      <c r="C9" s="20" t="s">
        <v>47</v>
      </c>
      <c r="D9" s="15" t="s">
        <v>48</v>
      </c>
      <c r="E9" s="38" t="s">
        <v>102</v>
      </c>
      <c r="F9" s="18" t="s">
        <v>35</v>
      </c>
      <c r="G9" s="33"/>
      <c r="H9" s="33">
        <v>1</v>
      </c>
      <c r="I9" s="33"/>
      <c r="J9" s="33">
        <v>1</v>
      </c>
      <c r="K9" s="19">
        <v>40000</v>
      </c>
      <c r="L9" s="19">
        <v>40000</v>
      </c>
      <c r="M9" s="19">
        <f t="shared" si="0"/>
        <v>47200</v>
      </c>
      <c r="N9" s="15" t="s">
        <v>97</v>
      </c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</row>
    <row r="10" spans="1:29" s="1" customFormat="1" ht="105" x14ac:dyDescent="0.25">
      <c r="A10" s="14"/>
      <c r="B10" s="20">
        <v>4</v>
      </c>
      <c r="C10" s="20" t="s">
        <v>49</v>
      </c>
      <c r="D10" s="15" t="s">
        <v>50</v>
      </c>
      <c r="E10" s="38" t="s">
        <v>103</v>
      </c>
      <c r="F10" s="18" t="s">
        <v>35</v>
      </c>
      <c r="G10" s="33"/>
      <c r="H10" s="33">
        <v>4</v>
      </c>
      <c r="I10" s="33"/>
      <c r="J10" s="33">
        <v>4</v>
      </c>
      <c r="K10" s="19">
        <v>40000</v>
      </c>
      <c r="L10" s="19">
        <v>160000</v>
      </c>
      <c r="M10" s="19">
        <f t="shared" si="0"/>
        <v>188800</v>
      </c>
      <c r="N10" s="15" t="s">
        <v>97</v>
      </c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</row>
    <row r="11" spans="1:29" ht="30" x14ac:dyDescent="0.25">
      <c r="A11" s="14"/>
      <c r="B11" s="20">
        <v>5</v>
      </c>
      <c r="C11" s="20" t="s">
        <v>51</v>
      </c>
      <c r="D11" s="15" t="s">
        <v>52</v>
      </c>
      <c r="E11" s="38" t="s">
        <v>53</v>
      </c>
      <c r="F11" s="18" t="s">
        <v>35</v>
      </c>
      <c r="G11" s="33"/>
      <c r="H11" s="33">
        <v>5</v>
      </c>
      <c r="I11" s="33"/>
      <c r="J11" s="33">
        <v>5</v>
      </c>
      <c r="K11" s="19">
        <v>193.69</v>
      </c>
      <c r="L11" s="19">
        <v>968.45</v>
      </c>
      <c r="M11" s="19">
        <f t="shared" si="0"/>
        <v>1142.771</v>
      </c>
      <c r="N11" s="15" t="s">
        <v>97</v>
      </c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</row>
    <row r="12" spans="1:29" ht="120" x14ac:dyDescent="0.25">
      <c r="A12" s="14"/>
      <c r="B12" s="20">
        <v>6</v>
      </c>
      <c r="C12" s="20" t="s">
        <v>54</v>
      </c>
      <c r="D12" s="15" t="s">
        <v>55</v>
      </c>
      <c r="E12" s="38" t="s">
        <v>56</v>
      </c>
      <c r="F12" s="18" t="s">
        <v>35</v>
      </c>
      <c r="G12" s="33"/>
      <c r="H12" s="33">
        <v>8</v>
      </c>
      <c r="I12" s="33"/>
      <c r="J12" s="33">
        <v>8</v>
      </c>
      <c r="K12" s="19">
        <v>1350</v>
      </c>
      <c r="L12" s="19">
        <v>10800</v>
      </c>
      <c r="M12" s="19">
        <f t="shared" si="0"/>
        <v>12744</v>
      </c>
      <c r="N12" s="15" t="s">
        <v>97</v>
      </c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</row>
    <row r="13" spans="1:29" ht="60" x14ac:dyDescent="0.25">
      <c r="A13" s="14"/>
      <c r="B13" s="20">
        <v>7</v>
      </c>
      <c r="C13" s="20" t="s">
        <v>57</v>
      </c>
      <c r="D13" s="15" t="s">
        <v>104</v>
      </c>
      <c r="E13" s="38" t="s">
        <v>105</v>
      </c>
      <c r="F13" s="18" t="s">
        <v>35</v>
      </c>
      <c r="G13" s="33"/>
      <c r="H13" s="33">
        <v>2</v>
      </c>
      <c r="I13" s="33"/>
      <c r="J13" s="33">
        <v>2</v>
      </c>
      <c r="K13" s="19">
        <v>51750</v>
      </c>
      <c r="L13" s="19">
        <v>103500</v>
      </c>
      <c r="M13" s="19">
        <f t="shared" si="0"/>
        <v>122130</v>
      </c>
      <c r="N13" s="15" t="s">
        <v>97</v>
      </c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</row>
    <row r="14" spans="1:29" ht="90" x14ac:dyDescent="0.25">
      <c r="A14" s="14"/>
      <c r="B14" s="20">
        <v>8</v>
      </c>
      <c r="C14" s="20" t="s">
        <v>58</v>
      </c>
      <c r="D14" s="15" t="s">
        <v>106</v>
      </c>
      <c r="E14" s="38" t="s">
        <v>107</v>
      </c>
      <c r="F14" s="18" t="s">
        <v>35</v>
      </c>
      <c r="G14" s="33"/>
      <c r="H14" s="33">
        <v>1</v>
      </c>
      <c r="I14" s="33"/>
      <c r="J14" s="33">
        <v>1</v>
      </c>
      <c r="K14" s="19">
        <v>103016</v>
      </c>
      <c r="L14" s="19">
        <v>103016</v>
      </c>
      <c r="M14" s="19">
        <f t="shared" si="0"/>
        <v>121558.87999999999</v>
      </c>
      <c r="N14" s="15" t="s">
        <v>97</v>
      </c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</row>
    <row r="15" spans="1:29" ht="45" x14ac:dyDescent="0.25">
      <c r="A15" s="14"/>
      <c r="B15" s="20">
        <v>9</v>
      </c>
      <c r="C15" s="20" t="s">
        <v>59</v>
      </c>
      <c r="D15" s="15" t="s">
        <v>60</v>
      </c>
      <c r="E15" s="38" t="s">
        <v>108</v>
      </c>
      <c r="F15" s="18" t="s">
        <v>35</v>
      </c>
      <c r="G15" s="33"/>
      <c r="H15" s="33">
        <v>2</v>
      </c>
      <c r="I15" s="33"/>
      <c r="J15" s="33">
        <v>2</v>
      </c>
      <c r="K15" s="19">
        <v>19435</v>
      </c>
      <c r="L15" s="19">
        <v>38870</v>
      </c>
      <c r="M15" s="19">
        <f t="shared" si="0"/>
        <v>45866.6</v>
      </c>
      <c r="N15" s="15" t="s">
        <v>97</v>
      </c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</row>
    <row r="16" spans="1:29" s="1" customFormat="1" ht="30" x14ac:dyDescent="0.25">
      <c r="A16" s="14"/>
      <c r="B16" s="20">
        <v>10</v>
      </c>
      <c r="C16" s="20" t="s">
        <v>61</v>
      </c>
      <c r="D16" s="15" t="s">
        <v>62</v>
      </c>
      <c r="E16" s="38" t="s">
        <v>109</v>
      </c>
      <c r="F16" s="18" t="s">
        <v>35</v>
      </c>
      <c r="G16" s="33"/>
      <c r="H16" s="33">
        <v>2</v>
      </c>
      <c r="I16" s="33"/>
      <c r="J16" s="33">
        <v>2</v>
      </c>
      <c r="K16" s="19">
        <v>13001</v>
      </c>
      <c r="L16" s="19">
        <v>26002</v>
      </c>
      <c r="M16" s="19">
        <f t="shared" si="0"/>
        <v>30682.359999999997</v>
      </c>
      <c r="N16" s="15" t="s">
        <v>97</v>
      </c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</row>
    <row r="17" spans="1:29" s="1" customFormat="1" ht="30" x14ac:dyDescent="0.25">
      <c r="A17" s="14"/>
      <c r="B17" s="20">
        <v>11</v>
      </c>
      <c r="C17" s="20" t="s">
        <v>63</v>
      </c>
      <c r="D17" s="15" t="s">
        <v>64</v>
      </c>
      <c r="E17" s="39" t="s">
        <v>98</v>
      </c>
      <c r="F17" s="18" t="s">
        <v>35</v>
      </c>
      <c r="G17" s="33"/>
      <c r="H17" s="33">
        <v>7</v>
      </c>
      <c r="I17" s="33"/>
      <c r="J17" s="33">
        <v>7</v>
      </c>
      <c r="K17" s="19">
        <v>1168</v>
      </c>
      <c r="L17" s="19">
        <v>8176</v>
      </c>
      <c r="M17" s="19">
        <f t="shared" si="0"/>
        <v>9647.68</v>
      </c>
      <c r="N17" s="15" t="s">
        <v>97</v>
      </c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</row>
    <row r="18" spans="1:29" s="1" customFormat="1" ht="30" x14ac:dyDescent="0.25">
      <c r="A18" s="14"/>
      <c r="B18" s="20">
        <v>12</v>
      </c>
      <c r="C18" s="20" t="s">
        <v>65</v>
      </c>
      <c r="D18" s="15" t="s">
        <v>66</v>
      </c>
      <c r="E18" s="39" t="s">
        <v>99</v>
      </c>
      <c r="F18" s="18" t="s">
        <v>35</v>
      </c>
      <c r="G18" s="33"/>
      <c r="H18" s="33">
        <v>7</v>
      </c>
      <c r="I18" s="33"/>
      <c r="J18" s="33">
        <v>7</v>
      </c>
      <c r="K18" s="19">
        <v>1495</v>
      </c>
      <c r="L18" s="19">
        <v>10465</v>
      </c>
      <c r="M18" s="19">
        <f t="shared" si="0"/>
        <v>12348.699999999999</v>
      </c>
      <c r="N18" s="15" t="s">
        <v>97</v>
      </c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</row>
    <row r="19" spans="1:29" s="1" customFormat="1" ht="30" x14ac:dyDescent="0.25">
      <c r="A19" s="14"/>
      <c r="B19" s="20">
        <v>13</v>
      </c>
      <c r="C19" s="20" t="s">
        <v>67</v>
      </c>
      <c r="D19" s="15" t="s">
        <v>68</v>
      </c>
      <c r="E19" s="39" t="s">
        <v>100</v>
      </c>
      <c r="F19" s="18" t="s">
        <v>35</v>
      </c>
      <c r="G19" s="33"/>
      <c r="H19" s="33">
        <v>2</v>
      </c>
      <c r="I19" s="33"/>
      <c r="J19" s="33">
        <v>2</v>
      </c>
      <c r="K19" s="19">
        <v>14088</v>
      </c>
      <c r="L19" s="19">
        <v>28176</v>
      </c>
      <c r="M19" s="19">
        <f t="shared" si="0"/>
        <v>33247.68</v>
      </c>
      <c r="N19" s="15" t="s">
        <v>97</v>
      </c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</row>
    <row r="20" spans="1:29" s="1" customFormat="1" ht="30" x14ac:dyDescent="0.25">
      <c r="A20" s="14"/>
      <c r="B20" s="20">
        <v>15</v>
      </c>
      <c r="C20" s="20" t="s">
        <v>69</v>
      </c>
      <c r="D20" s="15" t="s">
        <v>70</v>
      </c>
      <c r="E20" s="38" t="s">
        <v>110</v>
      </c>
      <c r="F20" s="18" t="s">
        <v>35</v>
      </c>
      <c r="G20" s="33"/>
      <c r="H20" s="33">
        <v>1</v>
      </c>
      <c r="I20" s="33"/>
      <c r="J20" s="33">
        <v>1</v>
      </c>
      <c r="K20" s="19">
        <v>380000</v>
      </c>
      <c r="L20" s="19">
        <v>380000</v>
      </c>
      <c r="M20" s="19">
        <f t="shared" si="0"/>
        <v>448400</v>
      </c>
      <c r="N20" s="15" t="s">
        <v>97</v>
      </c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s="1" customFormat="1" ht="124.5" customHeight="1" x14ac:dyDescent="0.25">
      <c r="A21" s="14"/>
      <c r="B21" s="20">
        <v>16</v>
      </c>
      <c r="C21" s="20" t="s">
        <v>71</v>
      </c>
      <c r="D21" s="15" t="s">
        <v>39</v>
      </c>
      <c r="E21" s="38" t="s">
        <v>111</v>
      </c>
      <c r="F21" s="18" t="s">
        <v>35</v>
      </c>
      <c r="G21" s="33"/>
      <c r="H21" s="33">
        <v>100</v>
      </c>
      <c r="I21" s="33"/>
      <c r="J21" s="33">
        <v>100</v>
      </c>
      <c r="K21" s="19">
        <v>4</v>
      </c>
      <c r="L21" s="19">
        <v>400</v>
      </c>
      <c r="M21" s="19">
        <f t="shared" si="0"/>
        <v>472</v>
      </c>
      <c r="N21" s="15" t="s">
        <v>97</v>
      </c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s="1" customFormat="1" ht="45" x14ac:dyDescent="0.25">
      <c r="A22" s="14"/>
      <c r="B22" s="20">
        <v>17</v>
      </c>
      <c r="C22" s="20" t="s">
        <v>72</v>
      </c>
      <c r="D22" s="15" t="s">
        <v>40</v>
      </c>
      <c r="E22" s="38" t="s">
        <v>112</v>
      </c>
      <c r="F22" s="18" t="s">
        <v>35</v>
      </c>
      <c r="G22" s="33"/>
      <c r="H22" s="33">
        <v>5</v>
      </c>
      <c r="I22" s="33"/>
      <c r="J22" s="33">
        <v>5</v>
      </c>
      <c r="K22" s="19">
        <v>230</v>
      </c>
      <c r="L22" s="19">
        <v>1150</v>
      </c>
      <c r="M22" s="19">
        <f t="shared" si="0"/>
        <v>1357</v>
      </c>
      <c r="N22" s="15" t="s">
        <v>97</v>
      </c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</row>
    <row r="23" spans="1:29" s="1" customFormat="1" ht="60" x14ac:dyDescent="0.25">
      <c r="A23" s="14"/>
      <c r="B23" s="20">
        <v>18</v>
      </c>
      <c r="C23" s="20" t="s">
        <v>73</v>
      </c>
      <c r="D23" s="15" t="s">
        <v>74</v>
      </c>
      <c r="E23" s="38" t="s">
        <v>113</v>
      </c>
      <c r="F23" s="18" t="s">
        <v>35</v>
      </c>
      <c r="G23" s="33"/>
      <c r="H23" s="33">
        <v>1</v>
      </c>
      <c r="I23" s="33"/>
      <c r="J23" s="33">
        <v>1</v>
      </c>
      <c r="K23" s="19">
        <v>575</v>
      </c>
      <c r="L23" s="19">
        <v>575</v>
      </c>
      <c r="M23" s="19">
        <f t="shared" si="0"/>
        <v>678.5</v>
      </c>
      <c r="N23" s="15" t="s">
        <v>97</v>
      </c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</row>
    <row r="24" spans="1:29" s="1" customFormat="1" ht="90" x14ac:dyDescent="0.25">
      <c r="A24" s="14"/>
      <c r="B24" s="20">
        <v>19</v>
      </c>
      <c r="C24" s="20" t="s">
        <v>75</v>
      </c>
      <c r="D24" s="15" t="s">
        <v>76</v>
      </c>
      <c r="E24" s="38" t="s">
        <v>114</v>
      </c>
      <c r="F24" s="18" t="s">
        <v>35</v>
      </c>
      <c r="G24" s="33"/>
      <c r="H24" s="33">
        <v>1</v>
      </c>
      <c r="I24" s="33"/>
      <c r="J24" s="33">
        <v>1</v>
      </c>
      <c r="K24" s="19">
        <v>575</v>
      </c>
      <c r="L24" s="19">
        <v>575</v>
      </c>
      <c r="M24" s="19">
        <f t="shared" si="0"/>
        <v>678.5</v>
      </c>
      <c r="N24" s="15" t="s">
        <v>97</v>
      </c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</row>
    <row r="25" spans="1:29" s="6" customFormat="1" ht="60" x14ac:dyDescent="0.25">
      <c r="A25" s="14"/>
      <c r="B25" s="20">
        <v>20</v>
      </c>
      <c r="C25" s="20" t="s">
        <v>77</v>
      </c>
      <c r="D25" s="15" t="s">
        <v>78</v>
      </c>
      <c r="E25" s="38" t="s">
        <v>116</v>
      </c>
      <c r="F25" s="18" t="s">
        <v>35</v>
      </c>
      <c r="G25" s="33"/>
      <c r="H25" s="33">
        <v>2</v>
      </c>
      <c r="I25" s="33"/>
      <c r="J25" s="33">
        <v>2</v>
      </c>
      <c r="K25" s="19">
        <v>15320</v>
      </c>
      <c r="L25" s="19">
        <v>30640</v>
      </c>
      <c r="M25" s="19">
        <f t="shared" si="0"/>
        <v>36155.199999999997</v>
      </c>
      <c r="N25" s="15" t="s">
        <v>97</v>
      </c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</row>
    <row r="26" spans="1:29" s="1" customFormat="1" ht="60" x14ac:dyDescent="0.25">
      <c r="A26" s="14"/>
      <c r="B26" s="20">
        <v>21</v>
      </c>
      <c r="C26" s="20" t="s">
        <v>79</v>
      </c>
      <c r="D26" s="15" t="s">
        <v>80</v>
      </c>
      <c r="E26" s="38" t="s">
        <v>117</v>
      </c>
      <c r="F26" s="18" t="s">
        <v>35</v>
      </c>
      <c r="G26" s="33"/>
      <c r="H26" s="33">
        <v>2</v>
      </c>
      <c r="I26" s="33"/>
      <c r="J26" s="33">
        <v>2</v>
      </c>
      <c r="K26" s="19">
        <v>7500</v>
      </c>
      <c r="L26" s="19">
        <v>15000</v>
      </c>
      <c r="M26" s="19">
        <f t="shared" si="0"/>
        <v>17700</v>
      </c>
      <c r="N26" s="15" t="s">
        <v>97</v>
      </c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</row>
    <row r="27" spans="1:29" s="1" customFormat="1" ht="60" x14ac:dyDescent="0.25">
      <c r="A27" s="14"/>
      <c r="B27" s="20">
        <v>22</v>
      </c>
      <c r="C27" s="20" t="s">
        <v>81</v>
      </c>
      <c r="D27" s="15" t="s">
        <v>82</v>
      </c>
      <c r="E27" s="38" t="s">
        <v>118</v>
      </c>
      <c r="F27" s="18" t="s">
        <v>35</v>
      </c>
      <c r="G27" s="33"/>
      <c r="H27" s="33">
        <v>2</v>
      </c>
      <c r="I27" s="33"/>
      <c r="J27" s="33">
        <v>2</v>
      </c>
      <c r="K27" s="19">
        <v>14150</v>
      </c>
      <c r="L27" s="19">
        <v>28300</v>
      </c>
      <c r="M27" s="19">
        <f t="shared" si="0"/>
        <v>33394</v>
      </c>
      <c r="N27" s="15" t="s">
        <v>97</v>
      </c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</row>
    <row r="28" spans="1:29" s="1" customFormat="1" ht="60" x14ac:dyDescent="0.25">
      <c r="A28" s="14"/>
      <c r="B28" s="20">
        <v>23</v>
      </c>
      <c r="C28" s="20" t="s">
        <v>83</v>
      </c>
      <c r="D28" s="15" t="s">
        <v>84</v>
      </c>
      <c r="E28" s="38" t="s">
        <v>119</v>
      </c>
      <c r="F28" s="18" t="s">
        <v>35</v>
      </c>
      <c r="G28" s="33"/>
      <c r="H28" s="33">
        <v>2</v>
      </c>
      <c r="I28" s="33"/>
      <c r="J28" s="33">
        <v>2</v>
      </c>
      <c r="K28" s="19">
        <v>13990</v>
      </c>
      <c r="L28" s="19">
        <v>27980</v>
      </c>
      <c r="M28" s="19">
        <f t="shared" si="0"/>
        <v>33016.400000000001</v>
      </c>
      <c r="N28" s="15" t="s">
        <v>97</v>
      </c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</row>
    <row r="29" spans="1:29" s="1" customFormat="1" ht="75" x14ac:dyDescent="0.25">
      <c r="A29" s="14"/>
      <c r="B29" s="20">
        <v>24</v>
      </c>
      <c r="C29" s="20" t="s">
        <v>85</v>
      </c>
      <c r="D29" s="15" t="s">
        <v>86</v>
      </c>
      <c r="E29" s="38" t="s">
        <v>120</v>
      </c>
      <c r="F29" s="18" t="s">
        <v>35</v>
      </c>
      <c r="G29" s="33"/>
      <c r="H29" s="33">
        <v>4</v>
      </c>
      <c r="I29" s="33"/>
      <c r="J29" s="33">
        <v>4</v>
      </c>
      <c r="K29" s="19">
        <v>3990</v>
      </c>
      <c r="L29" s="19">
        <v>15960</v>
      </c>
      <c r="M29" s="19">
        <f t="shared" si="0"/>
        <v>18832.8</v>
      </c>
      <c r="N29" s="15" t="s">
        <v>97</v>
      </c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</row>
    <row r="30" spans="1:29" ht="60" x14ac:dyDescent="0.25">
      <c r="A30" s="14"/>
      <c r="B30" s="20">
        <v>25</v>
      </c>
      <c r="C30" s="20" t="s">
        <v>87</v>
      </c>
      <c r="D30" s="15" t="s">
        <v>88</v>
      </c>
      <c r="E30" s="38" t="s">
        <v>121</v>
      </c>
      <c r="F30" s="18" t="s">
        <v>35</v>
      </c>
      <c r="G30" s="33"/>
      <c r="H30" s="33">
        <v>4</v>
      </c>
      <c r="I30" s="33"/>
      <c r="J30" s="33">
        <v>4</v>
      </c>
      <c r="K30" s="19">
        <v>4850</v>
      </c>
      <c r="L30" s="19">
        <v>19400</v>
      </c>
      <c r="M30" s="19">
        <f t="shared" si="0"/>
        <v>22892</v>
      </c>
      <c r="N30" s="15" t="s">
        <v>97</v>
      </c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</row>
    <row r="31" spans="1:29" ht="45" x14ac:dyDescent="0.25">
      <c r="A31" s="14"/>
      <c r="B31" s="20">
        <v>26</v>
      </c>
      <c r="C31" s="20" t="s">
        <v>89</v>
      </c>
      <c r="D31" s="15" t="s">
        <v>90</v>
      </c>
      <c r="E31" s="38" t="s">
        <v>122</v>
      </c>
      <c r="F31" s="18" t="s">
        <v>35</v>
      </c>
      <c r="G31" s="33"/>
      <c r="H31" s="33">
        <v>2</v>
      </c>
      <c r="I31" s="33"/>
      <c r="J31" s="33">
        <v>2</v>
      </c>
      <c r="K31" s="19">
        <v>9550</v>
      </c>
      <c r="L31" s="19">
        <v>19100</v>
      </c>
      <c r="M31" s="19">
        <f t="shared" si="0"/>
        <v>22538</v>
      </c>
      <c r="N31" s="15" t="s">
        <v>97</v>
      </c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</row>
    <row r="32" spans="1:29" ht="75" x14ac:dyDescent="0.25">
      <c r="A32" s="14"/>
      <c r="B32" s="20">
        <v>27</v>
      </c>
      <c r="C32" s="20" t="s">
        <v>91</v>
      </c>
      <c r="D32" s="15" t="s">
        <v>92</v>
      </c>
      <c r="E32" s="38" t="s">
        <v>115</v>
      </c>
      <c r="F32" s="18" t="s">
        <v>35</v>
      </c>
      <c r="G32" s="33"/>
      <c r="H32" s="33">
        <v>1</v>
      </c>
      <c r="I32" s="33"/>
      <c r="J32" s="33">
        <v>1</v>
      </c>
      <c r="K32" s="19">
        <v>40000</v>
      </c>
      <c r="L32" s="19">
        <v>40000</v>
      </c>
      <c r="M32" s="19">
        <f t="shared" si="0"/>
        <v>47200</v>
      </c>
      <c r="N32" s="15" t="s">
        <v>97</v>
      </c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</row>
    <row r="33" spans="1:29" ht="45" x14ac:dyDescent="0.25">
      <c r="A33" s="14"/>
      <c r="B33" s="20">
        <v>28</v>
      </c>
      <c r="C33" s="20" t="s">
        <v>93</v>
      </c>
      <c r="D33" s="15" t="s">
        <v>94</v>
      </c>
      <c r="E33" s="38" t="s">
        <v>123</v>
      </c>
      <c r="F33" s="18" t="s">
        <v>35</v>
      </c>
      <c r="G33" s="33"/>
      <c r="H33" s="33">
        <v>3</v>
      </c>
      <c r="I33" s="33"/>
      <c r="J33" s="33">
        <v>3</v>
      </c>
      <c r="K33" s="19">
        <v>4671</v>
      </c>
      <c r="L33" s="19">
        <v>14013</v>
      </c>
      <c r="M33" s="19">
        <f t="shared" si="0"/>
        <v>16535.34</v>
      </c>
      <c r="N33" s="15" t="s">
        <v>97</v>
      </c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</row>
    <row r="34" spans="1:29" ht="105" x14ac:dyDescent="0.25">
      <c r="A34" s="14"/>
      <c r="B34" s="20">
        <v>29</v>
      </c>
      <c r="C34" s="20" t="s">
        <v>95</v>
      </c>
      <c r="D34" s="15" t="s">
        <v>96</v>
      </c>
      <c r="E34" s="48" t="s">
        <v>125</v>
      </c>
      <c r="F34" s="18" t="s">
        <v>35</v>
      </c>
      <c r="G34" s="33"/>
      <c r="H34" s="33">
        <v>4</v>
      </c>
      <c r="I34" s="33"/>
      <c r="J34" s="33">
        <v>4</v>
      </c>
      <c r="K34" s="19">
        <v>4000</v>
      </c>
      <c r="L34" s="19">
        <v>16000</v>
      </c>
      <c r="M34" s="19">
        <f t="shared" si="0"/>
        <v>18880</v>
      </c>
      <c r="N34" s="15" t="s">
        <v>97</v>
      </c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</row>
    <row r="35" spans="1:29" x14ac:dyDescent="0.25">
      <c r="A35" s="14"/>
      <c r="B35" s="26"/>
      <c r="C35" s="28"/>
      <c r="D35" s="27"/>
      <c r="E35" s="27"/>
      <c r="F35" s="28"/>
      <c r="G35" s="28"/>
      <c r="H35" s="28"/>
      <c r="I35" s="28"/>
      <c r="J35" s="28"/>
      <c r="K35" s="30"/>
      <c r="L35" s="31">
        <f>SUM(L7:L34)</f>
        <v>1154166.45</v>
      </c>
      <c r="M35" s="31">
        <f>SUM(M7:M34)</f>
        <v>1361916.4110000001</v>
      </c>
      <c r="N35" s="16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</row>
    <row r="36" spans="1:29" x14ac:dyDescent="0.25">
      <c r="A36" s="9"/>
      <c r="B36" s="25"/>
      <c r="C36" s="16"/>
      <c r="D36" s="16"/>
      <c r="E36" s="45"/>
      <c r="F36" s="25"/>
      <c r="G36" s="25"/>
      <c r="H36" s="25"/>
      <c r="I36" s="25"/>
      <c r="J36" s="25"/>
      <c r="K36" s="25"/>
      <c r="L36" s="25" t="s">
        <v>21</v>
      </c>
      <c r="M36" s="34">
        <f>M35-L35</f>
        <v>207749.96100000013</v>
      </c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</row>
    <row r="37" spans="1:29" s="9" customFormat="1" x14ac:dyDescent="0.25">
      <c r="B37" s="11" t="s">
        <v>126</v>
      </c>
      <c r="C37" s="12"/>
      <c r="D37" s="12"/>
      <c r="E37" s="46"/>
      <c r="F37" s="12"/>
      <c r="G37" s="12"/>
      <c r="H37" s="12"/>
      <c r="I37" s="12"/>
      <c r="J37" s="12"/>
      <c r="K37" s="12"/>
      <c r="L37" s="12"/>
      <c r="M37" s="12"/>
      <c r="N37" s="13"/>
    </row>
    <row r="38" spans="1:29" s="9" customFormat="1" x14ac:dyDescent="0.25">
      <c r="B38" s="11" t="s">
        <v>3</v>
      </c>
      <c r="C38" s="12"/>
      <c r="D38" s="12"/>
      <c r="E38" s="46"/>
      <c r="F38" s="12"/>
      <c r="G38" s="12"/>
      <c r="H38" s="12"/>
      <c r="I38" s="12"/>
      <c r="J38" s="12"/>
      <c r="K38" s="12"/>
      <c r="L38" s="12"/>
      <c r="M38" s="12"/>
      <c r="N38" s="13"/>
    </row>
    <row r="39" spans="1:29" s="9" customFormat="1" x14ac:dyDescent="0.25">
      <c r="B39" s="57" t="s">
        <v>4</v>
      </c>
      <c r="C39" s="59"/>
      <c r="D39" s="57" t="s">
        <v>127</v>
      </c>
      <c r="E39" s="58"/>
      <c r="F39" s="58"/>
      <c r="G39" s="58"/>
      <c r="H39" s="58"/>
      <c r="I39" s="58"/>
      <c r="J39" s="58"/>
      <c r="K39" s="58"/>
      <c r="L39" s="58"/>
      <c r="M39" s="58"/>
      <c r="N39" s="59"/>
      <c r="O39" s="25"/>
    </row>
    <row r="40" spans="1:29" s="9" customFormat="1" ht="32.1" customHeight="1" x14ac:dyDescent="0.25">
      <c r="B40" s="57" t="s">
        <v>5</v>
      </c>
      <c r="C40" s="59"/>
      <c r="D40" s="52" t="s">
        <v>9</v>
      </c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16"/>
      <c r="P40" s="10"/>
      <c r="Q40" s="10"/>
      <c r="R40" s="10"/>
      <c r="S40" s="10"/>
      <c r="T40" s="10"/>
    </row>
    <row r="41" spans="1:29" s="9" customFormat="1" ht="62.25" customHeight="1" x14ac:dyDescent="0.25">
      <c r="B41" s="57" t="s">
        <v>6</v>
      </c>
      <c r="C41" s="59"/>
      <c r="D41" s="53" t="s">
        <v>36</v>
      </c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7"/>
      <c r="P41" s="7"/>
      <c r="Q41" s="7"/>
    </row>
    <row r="42" spans="1:29" s="9" customFormat="1" x14ac:dyDescent="0.25">
      <c r="B42" s="57" t="s">
        <v>23</v>
      </c>
      <c r="C42" s="59"/>
      <c r="D42" s="57" t="s">
        <v>131</v>
      </c>
      <c r="E42" s="58"/>
      <c r="F42" s="58"/>
      <c r="G42" s="58"/>
      <c r="H42" s="58"/>
      <c r="I42" s="58"/>
      <c r="J42" s="58"/>
      <c r="K42" s="58"/>
      <c r="L42" s="58"/>
      <c r="M42" s="58"/>
      <c r="N42" s="59"/>
      <c r="O42" s="25"/>
    </row>
    <row r="43" spans="1:29" s="9" customFormat="1" x14ac:dyDescent="0.25">
      <c r="B43" s="57" t="s">
        <v>7</v>
      </c>
      <c r="C43" s="59"/>
      <c r="D43" s="57" t="s">
        <v>129</v>
      </c>
      <c r="E43" s="58"/>
      <c r="F43" s="58"/>
      <c r="G43" s="58"/>
      <c r="H43" s="58"/>
      <c r="I43" s="58"/>
      <c r="J43" s="58"/>
      <c r="K43" s="58"/>
      <c r="L43" s="58"/>
      <c r="M43" s="58"/>
      <c r="N43" s="59"/>
      <c r="O43" s="25"/>
    </row>
    <row r="44" spans="1:29" s="9" customFormat="1" ht="21.75" customHeight="1" x14ac:dyDescent="0.25">
      <c r="B44" s="57" t="s">
        <v>8</v>
      </c>
      <c r="C44" s="59"/>
      <c r="D44" s="51" t="s">
        <v>129</v>
      </c>
      <c r="E44" s="51"/>
      <c r="F44" s="51"/>
      <c r="G44" s="51"/>
      <c r="H44" s="51"/>
      <c r="I44" s="51"/>
      <c r="J44" s="51"/>
      <c r="K44" s="51"/>
      <c r="L44" s="51"/>
      <c r="M44" s="51"/>
      <c r="N44" s="49"/>
      <c r="O44" s="7"/>
      <c r="P44" s="7"/>
      <c r="Q44" s="7"/>
    </row>
    <row r="45" spans="1:29" s="6" customFormat="1" ht="41.25" customHeight="1" x14ac:dyDescent="0.25">
      <c r="B45" s="54" t="s">
        <v>37</v>
      </c>
      <c r="C45" s="56"/>
      <c r="D45" s="54" t="s">
        <v>128</v>
      </c>
      <c r="E45" s="55"/>
      <c r="F45" s="55"/>
      <c r="G45" s="55"/>
      <c r="H45" s="55"/>
      <c r="I45" s="55"/>
      <c r="J45" s="55"/>
      <c r="K45" s="55"/>
      <c r="L45" s="55"/>
      <c r="M45" s="55"/>
      <c r="N45" s="56"/>
      <c r="O45" s="8"/>
      <c r="P45" s="8"/>
      <c r="Q45" s="8"/>
    </row>
    <row r="46" spans="1:29" s="9" customFormat="1" x14ac:dyDescent="0.25">
      <c r="B46" s="14" t="s">
        <v>11</v>
      </c>
      <c r="C46" s="14"/>
      <c r="D46" s="14"/>
      <c r="E46" s="6"/>
      <c r="F46" s="14"/>
      <c r="G46" s="14"/>
      <c r="H46" s="14"/>
      <c r="I46" s="14"/>
      <c r="J46" s="14"/>
      <c r="K46" s="14"/>
      <c r="L46" s="14"/>
      <c r="M46" s="14"/>
      <c r="N46" s="14"/>
    </row>
    <row r="47" spans="1:29" s="9" customFormat="1" x14ac:dyDescent="0.25">
      <c r="B47" s="14"/>
      <c r="C47" s="17" t="str">
        <f>Query2_USERN</f>
        <v>Гулиев Тимур Абрекович</v>
      </c>
      <c r="D47" s="14"/>
      <c r="E47" s="6"/>
      <c r="F47" s="14"/>
      <c r="G47" s="14"/>
      <c r="H47" s="14"/>
      <c r="I47" s="14"/>
      <c r="J47" s="14"/>
      <c r="K47" s="14"/>
      <c r="L47" s="14"/>
      <c r="M47" s="14"/>
      <c r="N47" s="14"/>
    </row>
    <row r="48" spans="1:29" s="9" customFormat="1" x14ac:dyDescent="0.25">
      <c r="B48" s="14" t="s">
        <v>12</v>
      </c>
      <c r="C48" s="17" t="str">
        <f>Query2_USERT</f>
        <v>(347)251-71-23</v>
      </c>
      <c r="D48" s="14"/>
      <c r="E48" s="6"/>
      <c r="F48" s="14"/>
      <c r="G48" s="14"/>
      <c r="H48" s="14"/>
      <c r="I48" s="14"/>
      <c r="J48" s="14"/>
      <c r="K48" s="14" t="s">
        <v>38</v>
      </c>
      <c r="L48" s="14"/>
      <c r="M48" s="14"/>
      <c r="N48" s="14"/>
    </row>
  </sheetData>
  <mergeCells count="19">
    <mergeCell ref="L4:L5"/>
    <mergeCell ref="M4:M5"/>
    <mergeCell ref="N4:N5"/>
    <mergeCell ref="B2:N2"/>
    <mergeCell ref="D44:M44"/>
    <mergeCell ref="D40:N40"/>
    <mergeCell ref="D41:N41"/>
    <mergeCell ref="D45:N45"/>
    <mergeCell ref="D42:N42"/>
    <mergeCell ref="D43:N43"/>
    <mergeCell ref="B44:C44"/>
    <mergeCell ref="B45:C45"/>
    <mergeCell ref="B39:C39"/>
    <mergeCell ref="B40:C40"/>
    <mergeCell ref="B41:C41"/>
    <mergeCell ref="B42:C42"/>
    <mergeCell ref="B43:C43"/>
    <mergeCell ref="D39:N39"/>
    <mergeCell ref="K4:K5"/>
  </mergeCells>
  <pageMargins left="0.78740157480314965" right="0.39370078740157483" top="0.78740157480314965" bottom="0.39370078740157483" header="0.31496062992125984" footer="0.31496062992125984"/>
  <pageSetup paperSize="9" scale="5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4" t="s">
        <v>24</v>
      </c>
      <c r="B5" t="e">
        <f>XLR_ERRNAME</f>
        <v>#NAME?</v>
      </c>
    </row>
    <row r="6" spans="1:19" x14ac:dyDescent="0.25">
      <c r="A6" t="s">
        <v>25</v>
      </c>
      <c r="B6">
        <v>271</v>
      </c>
      <c r="C6" s="5" t="s">
        <v>26</v>
      </c>
      <c r="D6">
        <v>1502</v>
      </c>
      <c r="E6" s="5" t="s">
        <v>27</v>
      </c>
      <c r="F6" s="5" t="s">
        <v>28</v>
      </c>
      <c r="G6" s="5" t="s">
        <v>29</v>
      </c>
      <c r="H6" s="5" t="s">
        <v>29</v>
      </c>
      <c r="I6" s="5" t="s">
        <v>29</v>
      </c>
      <c r="J6" s="5" t="s">
        <v>27</v>
      </c>
      <c r="K6" s="5" t="s">
        <v>30</v>
      </c>
      <c r="L6" s="5" t="s">
        <v>31</v>
      </c>
      <c r="M6" s="5" t="s">
        <v>32</v>
      </c>
      <c r="N6" s="5" t="s">
        <v>29</v>
      </c>
      <c r="O6">
        <v>2959</v>
      </c>
      <c r="P6" s="5" t="s">
        <v>33</v>
      </c>
      <c r="Q6">
        <v>0</v>
      </c>
      <c r="R6" s="5" t="s">
        <v>29</v>
      </c>
      <c r="S6" s="5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Логинова Ольга Сергеевна</cp:lastModifiedBy>
  <cp:lastPrinted>2014-06-30T02:51:09Z</cp:lastPrinted>
  <dcterms:created xsi:type="dcterms:W3CDTF">2013-12-19T08:11:42Z</dcterms:created>
  <dcterms:modified xsi:type="dcterms:W3CDTF">2014-07-02T05:35:27Z</dcterms:modified>
</cp:coreProperties>
</file>